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 d'emploi" sheetId="1" state="visible" r:id="rId3"/>
    <sheet name="Scénario de démo" sheetId="2" state="visible" r:id="rId4"/>
    <sheet name="Grille" sheetId="3" state="visible" r:id="rId5"/>
    <sheet name="Coût 3 an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<sst xmlns="http://schemas.openxmlformats.org/spreadsheetml/2006/main" count="163" uniqueCount="146">
  <si>
    <t xml:space="preserve">Grille de démonstration — logiciel de reporting CSRD</t>
  </si>
  <si>
    <t xml:space="preserve">logicielcsrd.fr by Intersektion · version du 30 octobre 2026 · à adapter à votre groupe</t>
  </si>
  <si>
    <t xml:space="preserve">À quoi sert ce fichier</t>
  </si>
  <si>
    <t xml:space="preserve">Noter trois éditeurs de logiciel CSRD sur le même scénario de démonstration, avec des critères pondérés et un coût total sur 3 ans.</t>
  </si>
  <si>
    <t xml:space="preserve">Étape 1</t>
  </si>
  <si>
    <t xml:space="preserve">Onglet « Scénario de démo » : complétez le jeu de données fictif (entités, valeurs) puis envoyez-le aux trois éditeurs au moins 10 jours avant la démonstration. Exigez qu'ils le chargent dans leur outil.</t>
  </si>
  <si>
    <t xml:space="preserve">Étape 2</t>
  </si>
  <si>
    <t xml:space="preserve">Pendant chaque démo, cochez pour chacun des 10 tests : Vu à l'écran / Partiel / Pas montré. Un test « Pas montré » n'est pas un test réussi.</t>
  </si>
  <si>
    <t xml:space="preserve">Étape 3</t>
  </si>
  <si>
    <t xml:space="preserve">Onglet « Coût 3 ans » : reportez les montants des propositions commerciales (HT). Le fichier calcule le coût total et une note de coût automatique.</t>
  </si>
  <si>
    <t xml:space="preserve">Étape 4</t>
  </si>
  <si>
    <t xml:space="preserve">Onglet « Grille » : ajustez les poids (total = 100 %), notez de 1 à 5. La note pondérée, le rang et le verdict se calculent seuls.</t>
  </si>
  <si>
    <t xml:space="preserve">Cellules à modifier</t>
  </si>
  <si>
    <t xml:space="preserve">Fond jaune et texte bleu = saisie. Texte noir = formule, à ne pas modifier.</t>
  </si>
  <si>
    <t xml:space="preserve">Valeurs d'exemple</t>
  </si>
  <si>
    <t xml:space="preserve">Les notes pré-remplies dans « Grille » sont des exemples pour montrer le calcul. Remplacez-les. Aucun prix n'est pré-rempli : ce fichier ne donne pas de prix de marché.</t>
  </si>
  <si>
    <t xml:space="preserve">Barème des notes</t>
  </si>
  <si>
    <t xml:space="preserve">1 = absent ou montré sur une autre démo que la vôtre · 2 = contournement manuel · 3 = couvert en standard · 4 = couvert et paramétrable par vos équipes · 5 = couvert, paramétrable et prouvé chez un client comparable joignable.</t>
  </si>
  <si>
    <t xml:space="preserve">Rappel réglementaire</t>
  </si>
  <si>
    <t xml:space="preserve">CSRD après la directive (UE) 2026/470 (Omnibus I) : groupes de plus de 1 000 salariés et 450 M€ de CA net. ESRS révisées applicables aux exercices ouverts à partir du 1er janvier 2027. Balisage XBRL des informations de durabilité : pas encore obligatoire au 30/10/2026 (taxonomie EFRAG en consultation jusqu'au 11/11/2026).</t>
  </si>
  <si>
    <t xml:space="preserve">Besoin d'aide ?</t>
  </si>
  <si>
    <t xml:space="preserve">Intersektion peut animer le cadrage et les démos : https://intersektion.fr/csrd/?utm_source=logicielcsrd.fr&amp;utm_medium=satellite&amp;utm_campaign=logiciel-csrd</t>
  </si>
  <si>
    <t xml:space="preserve">Scénario imposé : à envoyer aux éditeurs avant la démo</t>
  </si>
  <si>
    <t xml:space="preserve">Jeu de données fictif. Remplacez par des données anonymisées de votre groupe si vous le pouvez.</t>
  </si>
  <si>
    <t xml:space="preserve">A. Périmètre fictif à charger</t>
  </si>
  <si>
    <t xml:space="preserve">Entité</t>
  </si>
  <si>
    <t xml:space="preserve">Pays</t>
  </si>
  <si>
    <t xml:space="preserve">Devise</t>
  </si>
  <si>
    <t xml:space="preserve">Méthode</t>
  </si>
  <si>
    <t xml:space="preserve">Effectif fin d'année</t>
  </si>
  <si>
    <t xml:space="preserve">Électricité (MWh)</t>
  </si>
  <si>
    <t xml:space="preserve">Particularité à gérer</t>
  </si>
  <si>
    <t xml:space="preserve">Mère SA</t>
  </si>
  <si>
    <t xml:space="preserve">France</t>
  </si>
  <si>
    <t xml:space="preserve">EUR</t>
  </si>
  <si>
    <t xml:space="preserve">Intégration globale</t>
  </si>
  <si>
    <t xml:space="preserve">Valide la consolidation</t>
  </si>
  <si>
    <t xml:space="preserve">Filiale Industrie GmbH</t>
  </si>
  <si>
    <t xml:space="preserve">Allemagne</t>
  </si>
  <si>
    <t xml:space="preserve">Saisie en kWh, à convertir</t>
  </si>
  <si>
    <t xml:space="preserve">Filiale Services Sp. z o.o.</t>
  </si>
  <si>
    <t xml:space="preserve">Pologne</t>
  </si>
  <si>
    <t xml:space="preserve">PLN</t>
  </si>
  <si>
    <t xml:space="preserve">Devise locale pour les montants</t>
  </si>
  <si>
    <t xml:space="preserve">Filiale acquise au 1er juillet</t>
  </si>
  <si>
    <t xml:space="preserve">Espagne</t>
  </si>
  <si>
    <t xml:space="preserve">Intégration globale (6 mois)</t>
  </si>
  <si>
    <t xml:space="preserve">Entrée de périmètre en cours d'exercice</t>
  </si>
  <si>
    <t xml:space="preserve">Co-entreprise 50 %</t>
  </si>
  <si>
    <t xml:space="preserve">Contrôle conjoint</t>
  </si>
  <si>
    <t xml:space="preserve">Traitement selon contrôle opérationnel ou financier</t>
  </si>
  <si>
    <t xml:space="preserve">Total (contrôle)</t>
  </si>
  <si>
    <t xml:space="preserve">Exemple de valeurs : à remplacer. Demandez à l'éditeur d'expliquer comment il traite chaque particularité de la colonne G.</t>
  </si>
  <si>
    <t xml:space="preserve">B. Les 10 tests à faire passer (même ordre pour les trois éditeurs)</t>
  </si>
  <si>
    <t xml:space="preserve">N°</t>
  </si>
  <si>
    <t xml:space="preserve">Test demandé</t>
  </si>
  <si>
    <t xml:space="preserve">Ce que vous devez voir à l'écran</t>
  </si>
  <si>
    <t xml:space="preserve">Éditeur A</t>
  </si>
  <si>
    <t xml:space="preserve">Éditeur B</t>
  </si>
  <si>
    <t xml:space="preserve">Éditeur C</t>
  </si>
  <si>
    <t xml:space="preserve">Remarques</t>
  </si>
  <si>
    <t xml:space="preserve">Référentiel ESRS révisé</t>
  </si>
  <si>
    <t xml:space="preserve">La liste des points de données ESRS révisés (liste EFRAG d'août 2026) chargée ; un point non matériel exclu avec sa justification ; la version des normes appliquée affichée.</t>
  </si>
  <si>
    <t xml:space="preserve">Vu à l'écran</t>
  </si>
  <si>
    <t xml:space="preserve">Double matérialité</t>
  </si>
  <si>
    <t xml:space="preserve">Création d'un impact, risque ou opportunité (IRO), notation impact et financière, évaluation au niveau du thème, matrice générée et lien IRO → points de données publiés.</t>
  </si>
  <si>
    <t xml:space="preserve">Partiel</t>
  </si>
  <si>
    <t xml:space="preserve">Entrée de périmètre</t>
  </si>
  <si>
    <t xml:space="preserve">Ajout de la filiale acquise au 1er juillet, prorata ou règle choisie, historique du périmètre par exercice.</t>
  </si>
  <si>
    <t xml:space="preserve">Pas montré</t>
  </si>
  <si>
    <t xml:space="preserve">Campagne de collecte filiale</t>
  </si>
  <si>
    <t xml:space="preserve">Envoi d'une campagne à un contributeur de la filiale allemande, saisie en kWh convertie en MWh, pièce justificative jointe.</t>
  </si>
  <si>
    <t xml:space="preserve">Contrôles de cohérence</t>
  </si>
  <si>
    <t xml:space="preserve">Alerte bloquante sur un écart anormal par rapport à N-1, commentaire obligatoire, circuit de validation à deux niveaux.</t>
  </si>
  <si>
    <t xml:space="preserve">Piste d'audit</t>
  </si>
  <si>
    <t xml:space="preserve">Modification d'une valeur déjà validée : qui, quand, ancienne et nouvelle valeur, motif ; verrouillage après clôture ; accès en lecture seule pour l'auditeur.</t>
  </si>
  <si>
    <t xml:space="preserve">Calcul carbone et facteurs</t>
  </si>
  <si>
    <t xml:space="preserve">Source et version du facteur d'émission, recalcul si le facteur change, distinction donnée réelle / estimation pour la chaîne de valeur.</t>
  </si>
  <si>
    <t xml:space="preserve">Export XBRL</t>
  </si>
  <si>
    <t xml:space="preserve">Export d'un extrait balisé avec la taxonomie EFRAG (projet 2026), visualisation et rapport de validation ; feuille de route pour la taxonomie définitive.</t>
  </si>
  <si>
    <t xml:space="preserve">Intégrations</t>
  </si>
  <si>
    <t xml:space="preserve">Import depuis l'ERP ou le SIRH (API ou fichier plat) avec table de correspondance et journal des rejets ; connexion SSO.</t>
  </si>
  <si>
    <t xml:space="preserve">Sécurité et réversibilité</t>
  </si>
  <si>
    <t xml:space="preserve">Droits par entité (une filiale ne voit que ses données), lieu d'hébergement, export complet des données et des pièces dans un format ouvert.</t>
  </si>
  <si>
    <t xml:space="preserve">Tests vus à l'écran</t>
  </si>
  <si>
    <t xml:space="preserve">Tests partiels</t>
  </si>
  <si>
    <t xml:space="preserve">Tests pas montrés</t>
  </si>
  <si>
    <t xml:space="preserve">Les trois premières lignes de la colonne « Éditeur A » sont des exemples : effacez-les avant la première démo.</t>
  </si>
  <si>
    <t xml:space="preserve">Grille pondérée : 10 critères, 3 éditeurs</t>
  </si>
  <si>
    <t xml:space="preserve">Poids modifiables (total 100 %). Notes de 1 à 5. Notes pré-remplies = exemple à remplacer.</t>
  </si>
  <si>
    <t xml:space="preserve">Nom de l'éditeur →</t>
  </si>
  <si>
    <t xml:space="preserve">Critère</t>
  </si>
  <si>
    <t xml:space="preserve">Poids</t>
  </si>
  <si>
    <t xml:space="preserve">Note A</t>
  </si>
  <si>
    <t xml:space="preserve">Note B</t>
  </si>
  <si>
    <t xml:space="preserve">Note C</t>
  </si>
  <si>
    <t xml:space="preserve">Ce qui justifie un 5</t>
  </si>
  <si>
    <t xml:space="preserve">Note coût manuelle A</t>
  </si>
  <si>
    <t xml:space="preserve">B</t>
  </si>
  <si>
    <t xml:space="preserve">C</t>
  </si>
  <si>
    <t xml:space="preserve">Couverture des ESRS révisées</t>
  </si>
  <si>
    <t xml:space="preserve">Liste des points de données révisés chargée, options de l'exercice 2026 gérées, mises à jour réglementaires incluses au contrat</t>
  </si>
  <si>
    <t xml:space="preserve">IRO tracés de bout en bout, évaluation par thème, consultation des parties prenantes documentée</t>
  </si>
  <si>
    <t xml:space="preserve">Collecte multi-entités et consolidation</t>
  </si>
  <si>
    <t xml:space="preserve">Périmètre par exercice, entrées/sorties, devises et unités, campagnes et relances par filiale</t>
  </si>
  <si>
    <t xml:space="preserve">Piste d'audit et assurance limitée</t>
  </si>
  <si>
    <t xml:space="preserve">Historique complet, pièces justificatives, verrouillage, accès auditeur en lecture seule</t>
  </si>
  <si>
    <t xml:space="preserve">Format numérique XBRL</t>
  </si>
  <si>
    <t xml:space="preserve">Export balisé avec la taxonomie EFRAG et engagement daté sur la taxonomie définitive</t>
  </si>
  <si>
    <t xml:space="preserve">Intégrations ERP / SIRH</t>
  </si>
  <si>
    <t xml:space="preserve">Connecteurs ou API documentés, imports planifiés, journal des rejets</t>
  </si>
  <si>
    <t xml:space="preserve">Sécurité et hébergement</t>
  </si>
  <si>
    <t xml:space="preserve">Hébergement UE, SSO, droits par entité, certificats fournis (pas seulement annoncés)</t>
  </si>
  <si>
    <t xml:space="preserve">Réversibilité</t>
  </si>
  <si>
    <t xml:space="preserve">Export complet des données et des pièces, format ouvert, clause contractuelle</t>
  </si>
  <si>
    <t xml:space="preserve">Accompagnement</t>
  </si>
  <si>
    <t xml:space="preserve">Interlocuteur nommé, méthode CSRD, support en français, références comparables joignables</t>
  </si>
  <si>
    <t xml:space="preserve">Coût total sur 3 ans</t>
  </si>
  <si>
    <t xml:space="preserve">Calcul automatique depuis l'onglet « Coût 3 ans » (note manuelle en colonne I si vide)</t>
  </si>
  <si>
    <t xml:space="preserve">Total des poids (doit faire 100 %)</t>
  </si>
  <si>
    <t xml:space="preserve">Note pondérée sur 5</t>
  </si>
  <si>
    <t xml:space="preserve">Rang</t>
  </si>
  <si>
    <t xml:space="preserve">Tests « Pas montré » (onglet Scénario)</t>
  </si>
  <si>
    <t xml:space="preserve">Critère éliminatoire non satisfait ? (Oui/Non)</t>
  </si>
  <si>
    <t xml:space="preserve">Non</t>
  </si>
  <si>
    <t xml:space="preserve">Verdict</t>
  </si>
  <si>
    <t xml:space="preserve">Exemples d'éliminatoires : pas de piste d'audit montrée sur votre scénario, hébergement incompatible avec votre politique, pas d'export complet des données.</t>
  </si>
  <si>
    <t xml:space="preserve">Vert = lien vers un autre onglet · Bleu sur jaune = saisie · Noir = formule.</t>
  </si>
  <si>
    <t xml:space="preserve">Coût total sur 3 ans (€ HT)</t>
  </si>
  <si>
    <t xml:space="preserve">Reportez les montants des propositions. Laissez vide ce qui n'est pas proposé, et notez-le en remarque.</t>
  </si>
  <si>
    <t xml:space="preserve">Poste</t>
  </si>
  <si>
    <t xml:space="preserve">Licences année 1</t>
  </si>
  <si>
    <t xml:space="preserve">Licences année 2</t>
  </si>
  <si>
    <t xml:space="preserve">Licences année 3</t>
  </si>
  <si>
    <t xml:space="preserve">Paramétrage et mise en service</t>
  </si>
  <si>
    <t xml:space="preserve">Intégrations ERP / SIRH / SSO</t>
  </si>
  <si>
    <t xml:space="preserve">Module ou prestation XBRL</t>
  </si>
  <si>
    <t xml:space="preserve">Formation des contributeurs</t>
  </si>
  <si>
    <t xml:space="preserve">Accompagnement méthodologique (matérialité, rédaction)</t>
  </si>
  <si>
    <t xml:space="preserve">Coût interne : jours de vos équipes</t>
  </si>
  <si>
    <t xml:space="preserve">Taux journalier interne retenu (€)</t>
  </si>
  <si>
    <t xml:space="preserve">Coût interne valorisé</t>
  </si>
  <si>
    <t xml:space="preserve">Coût total 3 ans</t>
  </si>
  <si>
    <t xml:space="preserve">Note de coût automatique (1 à 5)</t>
  </si>
  <si>
    <t xml:space="preserve">Note de coût : 5 pour l'offre la moins chère, les autres en proportion (minimum 1). Si aucun coût n'est saisi, la note manuelle de l'onglet « Grille » est utilisée.</t>
  </si>
  <si>
    <t xml:space="preserve">Aucun montant n'est pré-rempli : nous n'avons pas trouvé de grille tarifaire publique fiable pour ces logiciels.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</si>
</sst>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"/>
    <numFmt numFmtId="166" formatCode="General"/>
    <numFmt numFmtId="167" formatCode="0%"/>
    <numFmt numFmtId="168" formatCode="0.0"/>
    <numFmt numFmtId="169" formatCode="0.00"/>
    <numFmt numFmtId="170" formatCode="#,##0;\-#,##0;\-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7C3AED"/>
      <name val="Arial"/>
      <family val="0"/>
      <charset val="1"/>
    </font>
    <font>
      <i val="true"/>
      <sz val="9"/>
      <color rgb="FF646A8C"/>
      <name val="Arial"/>
      <family val="0"/>
      <charset val="1"/>
    </font>
    <font>
      <b val="true"/>
      <sz val="10"/>
      <color rgb="FF0D1B4B"/>
      <name val="Arial"/>
      <family val="0"/>
      <charset val="1"/>
    </font>
    <font>
      <sz val="10"/>
      <color rgb="FF0D1B4B"/>
      <name val="Arial"/>
      <family val="0"/>
      <charset val="1"/>
    </font>
    <font>
      <b val="true"/>
      <sz val="11"/>
      <color rgb="FF7C3AED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color rgb="FF008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31A53"/>
        <bgColor rgb="FF0D1B4B"/>
      </patternFill>
    </fill>
    <fill>
      <patternFill patternType="solid">
        <fgColor rgb="FFFFF7CC"/>
        <bgColor rgb="FFFEE2E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4F0"/>
      </left>
      <right style="thin">
        <color rgb="FFD9D4F0"/>
      </right>
      <top style="thin">
        <color rgb="FFD9D4F0"/>
      </top>
      <bottom style="thin">
        <color rgb="FFD9D4F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7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DCFCE7"/>
        </patternFill>
      </fill>
    </dxf>
    <dxf>
      <fill>
        <patternFill>
          <bgColor rgb="FFFEE2E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131A53"/>
      <rgbColor rgb="FF808000"/>
      <rgbColor rgb="FF800080"/>
      <rgbColor rgb="FF008080"/>
      <rgbColor rgb="FFC0C0C0"/>
      <rgbColor rgb="FF808080"/>
      <rgbColor rgb="FF9999FF"/>
      <rgbColor rgb="FF7C3AED"/>
      <rgbColor rgb="FFFFF7CC"/>
      <rgbColor rgb="FFDCFCE7"/>
      <rgbColor rgb="FF660066"/>
      <rgbColor rgb="FFFF8080"/>
      <rgbColor rgb="FF0066CC"/>
      <rgbColor rgb="FFD9D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EE2E2"/>
      <rgbColor rgb="FF3366FF"/>
      <rgbColor rgb="FF33CCCC"/>
      <rgbColor rgb="FF99CC00"/>
      <rgbColor rgb="FFFFCC00"/>
      <rgbColor rgb="FFFF9900"/>
      <rgbColor rgb="FFFF6600"/>
      <rgbColor rgb="FF646A8C"/>
      <rgbColor rgb="FF969696"/>
      <rgbColor rgb="FF0D1B4B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</row>
    <row r="5" customFormat="false" ht="23.85" hidden="false" customHeight="false" outlineLevel="0" collapsed="false">
      <c r="A5" s="3" t="s">
        <v>4</v>
      </c>
      <c r="B5" s="4" t="s">
        <v>5</v>
      </c>
    </row>
    <row r="6" customFormat="false" ht="23.85" hidden="false" customHeight="false" outlineLevel="0" collapsed="false">
      <c r="A6" s="3" t="s">
        <v>6</v>
      </c>
      <c r="B6" s="4" t="s">
        <v>7</v>
      </c>
    </row>
    <row r="7" customFormat="false" ht="23.85" hidden="false" customHeight="false" outlineLevel="0" collapsed="false">
      <c r="A7" s="3" t="s">
        <v>8</v>
      </c>
      <c r="B7" s="4" t="s">
        <v>9</v>
      </c>
    </row>
    <row r="8" customFormat="false" ht="15" hidden="false" customHeight="false" outlineLevel="0" collapsed="false">
      <c r="A8" s="3" t="s">
        <v>10</v>
      </c>
      <c r="B8" s="4" t="s">
        <v>11</v>
      </c>
    </row>
    <row r="9" customFormat="false" ht="15" hidden="false" customHeight="false" outlineLevel="0" collapsed="false">
      <c r="A9" s="3" t="s">
        <v>12</v>
      </c>
      <c r="B9" s="4" t="s">
        <v>13</v>
      </c>
    </row>
    <row r="10" customFormat="false" ht="23.85" hidden="false" customHeight="false" outlineLevel="0" collapsed="false">
      <c r="A10" s="3" t="s">
        <v>14</v>
      </c>
      <c r="B10" s="4" t="s">
        <v>15</v>
      </c>
    </row>
    <row r="11" customFormat="false" ht="23.85" hidden="false" customHeight="false" outlineLevel="0" collapsed="false">
      <c r="A11" s="3" t="s">
        <v>16</v>
      </c>
      <c r="B11" s="4" t="s">
        <v>17</v>
      </c>
    </row>
    <row r="12" customFormat="false" ht="35.05" hidden="false" customHeight="false" outlineLevel="0" collapsed="false">
      <c r="A12" s="3" t="s">
        <v>18</v>
      </c>
      <c r="B12" s="4" t="s">
        <v>19</v>
      </c>
    </row>
    <row r="13" customFormat="false" ht="23.85" hidden="false" customHeight="false" outlineLevel="0" collapsed="false">
      <c r="A13" s="3" t="s">
        <v>20</v>
      </c>
      <c r="B13" s="4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30"/>
    <col collapsed="false" customWidth="true" hidden="false" outlineLevel="0" max="3" min="3" style="0" width="70"/>
    <col collapsed="false" customWidth="true" hidden="false" outlineLevel="0" max="6" min="4" style="0" width="15"/>
    <col collapsed="false" customWidth="true" hidden="false" outlineLevel="0" max="7" min="7" style="0" width="30"/>
  </cols>
  <sheetData>
    <row r="1" customFormat="false" ht="17.35" hidden="false" customHeight="false" outlineLevel="0" collapsed="false">
      <c r="A1" s="1" t="s">
        <v>22</v>
      </c>
    </row>
    <row r="2" customFormat="false" ht="15" hidden="false" customHeight="false" outlineLevel="0" collapsed="false">
      <c r="A2" s="2" t="s">
        <v>23</v>
      </c>
    </row>
    <row r="4" customFormat="false" ht="15" hidden="false" customHeight="false" outlineLevel="0" collapsed="false">
      <c r="A4" s="5" t="s">
        <v>24</v>
      </c>
    </row>
    <row r="5" customFormat="false" ht="23.85" hidden="false" customHeight="false" outlineLevel="0" collapsed="false">
      <c r="A5" s="6" t="s">
        <v>25</v>
      </c>
      <c r="B5" s="6" t="s">
        <v>26</v>
      </c>
      <c r="C5" s="6" t="s">
        <v>27</v>
      </c>
      <c r="D5" s="6" t="s">
        <v>28</v>
      </c>
      <c r="E5" s="6" t="s">
        <v>29</v>
      </c>
      <c r="F5" s="6" t="s">
        <v>30</v>
      </c>
      <c r="G5" s="6" t="s">
        <v>31</v>
      </c>
    </row>
    <row r="6" customFormat="false" ht="15" hidden="false" customHeight="false" outlineLevel="0" collapsed="false">
      <c r="A6" s="7" t="s">
        <v>32</v>
      </c>
      <c r="B6" s="7" t="s">
        <v>33</v>
      </c>
      <c r="C6" s="7" t="s">
        <v>34</v>
      </c>
      <c r="D6" s="7" t="s">
        <v>35</v>
      </c>
      <c r="E6" s="8" t="n">
        <v>1450</v>
      </c>
      <c r="F6" s="8" t="n">
        <v>8200</v>
      </c>
      <c r="G6" s="7" t="s">
        <v>36</v>
      </c>
    </row>
    <row r="7" customFormat="false" ht="15" hidden="false" customHeight="false" outlineLevel="0" collapsed="false">
      <c r="A7" s="7" t="s">
        <v>37</v>
      </c>
      <c r="B7" s="7" t="s">
        <v>38</v>
      </c>
      <c r="C7" s="7" t="s">
        <v>34</v>
      </c>
      <c r="D7" s="7" t="s">
        <v>35</v>
      </c>
      <c r="E7" s="8" t="n">
        <v>620</v>
      </c>
      <c r="F7" s="8" t="n">
        <v>11400</v>
      </c>
      <c r="G7" s="7" t="s">
        <v>39</v>
      </c>
    </row>
    <row r="8" customFormat="false" ht="15" hidden="false" customHeight="false" outlineLevel="0" collapsed="false">
      <c r="A8" s="7" t="s">
        <v>40</v>
      </c>
      <c r="B8" s="7" t="s">
        <v>41</v>
      </c>
      <c r="C8" s="7" t="s">
        <v>42</v>
      </c>
      <c r="D8" s="7" t="s">
        <v>35</v>
      </c>
      <c r="E8" s="8" t="n">
        <v>310</v>
      </c>
      <c r="F8" s="8" t="n">
        <v>900</v>
      </c>
      <c r="G8" s="7" t="s">
        <v>43</v>
      </c>
    </row>
    <row r="9" customFormat="false" ht="15" hidden="false" customHeight="false" outlineLevel="0" collapsed="false">
      <c r="A9" s="7" t="s">
        <v>44</v>
      </c>
      <c r="B9" s="7" t="s">
        <v>45</v>
      </c>
      <c r="C9" s="7" t="s">
        <v>34</v>
      </c>
      <c r="D9" s="7" t="s">
        <v>46</v>
      </c>
      <c r="E9" s="8" t="n">
        <v>140</v>
      </c>
      <c r="F9" s="8" t="n">
        <v>1300</v>
      </c>
      <c r="G9" s="7" t="s">
        <v>47</v>
      </c>
    </row>
    <row r="10" customFormat="false" ht="15" hidden="false" customHeight="false" outlineLevel="0" collapsed="false">
      <c r="A10" s="7" t="s">
        <v>48</v>
      </c>
      <c r="B10" s="7" t="s">
        <v>33</v>
      </c>
      <c r="C10" s="7" t="s">
        <v>34</v>
      </c>
      <c r="D10" s="7" t="s">
        <v>49</v>
      </c>
      <c r="E10" s="8" t="n">
        <v>90</v>
      </c>
      <c r="F10" s="8" t="n">
        <v>400</v>
      </c>
      <c r="G10" s="7" t="s">
        <v>50</v>
      </c>
    </row>
    <row r="11" customFormat="false" ht="15" hidden="false" customHeight="false" outlineLevel="0" collapsed="false">
      <c r="D11" s="9" t="s">
        <v>51</v>
      </c>
      <c r="E11" s="10" t="n">
        <f aca="false">SUM(E6:E10)</f>
        <v>2610</v>
      </c>
      <c r="F11" s="10" t="n">
        <f aca="false">SUM(F6:F10)</f>
        <v>22200</v>
      </c>
    </row>
    <row r="12" customFormat="false" ht="15" hidden="false" customHeight="false" outlineLevel="0" collapsed="false">
      <c r="A12" s="2" t="s">
        <v>52</v>
      </c>
    </row>
    <row r="14" customFormat="false" ht="15" hidden="false" customHeight="false" outlineLevel="0" collapsed="false">
      <c r="A14" s="5" t="s">
        <v>53</v>
      </c>
    </row>
    <row r="15" customFormat="false" ht="15" hidden="false" customHeight="false" outlineLevel="0" collapsed="false">
      <c r="A15" s="6" t="s">
        <v>54</v>
      </c>
      <c r="B15" s="6" t="s">
        <v>55</v>
      </c>
      <c r="C15" s="6" t="s">
        <v>56</v>
      </c>
      <c r="D15" s="6" t="s">
        <v>57</v>
      </c>
      <c r="E15" s="6" t="s">
        <v>58</v>
      </c>
      <c r="F15" s="6" t="s">
        <v>59</v>
      </c>
      <c r="G15" s="6" t="s">
        <v>60</v>
      </c>
    </row>
    <row r="16" customFormat="false" ht="35.05" hidden="false" customHeight="false" outlineLevel="0" collapsed="false">
      <c r="A16" s="11" t="n">
        <v>1</v>
      </c>
      <c r="B16" s="12" t="s">
        <v>61</v>
      </c>
      <c r="C16" s="11" t="s">
        <v>62</v>
      </c>
      <c r="D16" s="13" t="s">
        <v>63</v>
      </c>
      <c r="E16" s="13"/>
      <c r="F16" s="13"/>
      <c r="G16" s="11"/>
    </row>
    <row r="17" customFormat="false" ht="35.05" hidden="false" customHeight="false" outlineLevel="0" collapsed="false">
      <c r="A17" s="11" t="n">
        <v>2</v>
      </c>
      <c r="B17" s="12" t="s">
        <v>64</v>
      </c>
      <c r="C17" s="11" t="s">
        <v>65</v>
      </c>
      <c r="D17" s="13" t="s">
        <v>66</v>
      </c>
      <c r="E17" s="13"/>
      <c r="F17" s="13"/>
      <c r="G17" s="11"/>
    </row>
    <row r="18" customFormat="false" ht="23.85" hidden="false" customHeight="false" outlineLevel="0" collapsed="false">
      <c r="A18" s="11" t="n">
        <v>3</v>
      </c>
      <c r="B18" s="12" t="s">
        <v>67</v>
      </c>
      <c r="C18" s="11" t="s">
        <v>68</v>
      </c>
      <c r="D18" s="13" t="s">
        <v>69</v>
      </c>
      <c r="E18" s="13"/>
      <c r="F18" s="13"/>
      <c r="G18" s="11"/>
    </row>
    <row r="19" customFormat="false" ht="23.85" hidden="false" customHeight="false" outlineLevel="0" collapsed="false">
      <c r="A19" s="11" t="n">
        <v>4</v>
      </c>
      <c r="B19" s="12" t="s">
        <v>70</v>
      </c>
      <c r="C19" s="11" t="s">
        <v>71</v>
      </c>
      <c r="D19" s="13"/>
      <c r="E19" s="13"/>
      <c r="F19" s="13"/>
      <c r="G19" s="11"/>
    </row>
    <row r="20" customFormat="false" ht="23.85" hidden="false" customHeight="false" outlineLevel="0" collapsed="false">
      <c r="A20" s="11" t="n">
        <v>5</v>
      </c>
      <c r="B20" s="12" t="s">
        <v>72</v>
      </c>
      <c r="C20" s="11" t="s">
        <v>73</v>
      </c>
      <c r="D20" s="13"/>
      <c r="E20" s="13"/>
      <c r="F20" s="13"/>
      <c r="G20" s="11"/>
    </row>
    <row r="21" customFormat="false" ht="23.85" hidden="false" customHeight="false" outlineLevel="0" collapsed="false">
      <c r="A21" s="11" t="n">
        <v>6</v>
      </c>
      <c r="B21" s="12" t="s">
        <v>74</v>
      </c>
      <c r="C21" s="11" t="s">
        <v>75</v>
      </c>
      <c r="D21" s="13"/>
      <c r="E21" s="13"/>
      <c r="F21" s="13"/>
      <c r="G21" s="11"/>
    </row>
    <row r="22" customFormat="false" ht="23.85" hidden="false" customHeight="false" outlineLevel="0" collapsed="false">
      <c r="A22" s="11" t="n">
        <v>7</v>
      </c>
      <c r="B22" s="12" t="s">
        <v>76</v>
      </c>
      <c r="C22" s="11" t="s">
        <v>77</v>
      </c>
      <c r="D22" s="13"/>
      <c r="E22" s="13"/>
      <c r="F22" s="13"/>
      <c r="G22" s="11"/>
    </row>
    <row r="23" customFormat="false" ht="23.85" hidden="false" customHeight="false" outlineLevel="0" collapsed="false">
      <c r="A23" s="11" t="n">
        <v>8</v>
      </c>
      <c r="B23" s="12" t="s">
        <v>78</v>
      </c>
      <c r="C23" s="11" t="s">
        <v>79</v>
      </c>
      <c r="D23" s="13"/>
      <c r="E23" s="13"/>
      <c r="F23" s="13"/>
      <c r="G23" s="11"/>
    </row>
    <row r="24" customFormat="false" ht="23.85" hidden="false" customHeight="false" outlineLevel="0" collapsed="false">
      <c r="A24" s="11" t="n">
        <v>9</v>
      </c>
      <c r="B24" s="12" t="s">
        <v>80</v>
      </c>
      <c r="C24" s="11" t="s">
        <v>81</v>
      </c>
      <c r="D24" s="13"/>
      <c r="E24" s="13"/>
      <c r="F24" s="13"/>
      <c r="G24" s="11"/>
    </row>
    <row r="25" customFormat="false" ht="23.85" hidden="false" customHeight="false" outlineLevel="0" collapsed="false">
      <c r="A25" s="11" t="n">
        <v>10</v>
      </c>
      <c r="B25" s="12" t="s">
        <v>82</v>
      </c>
      <c r="C25" s="11" t="s">
        <v>83</v>
      </c>
      <c r="D25" s="13"/>
      <c r="E25" s="13"/>
      <c r="F25" s="13"/>
      <c r="G25" s="11"/>
    </row>
    <row r="26" customFormat="false" ht="15" hidden="false" customHeight="false" outlineLevel="0" collapsed="false">
      <c r="C26" s="9" t="s">
        <v>84</v>
      </c>
      <c r="D26" s="14" t="n">
        <f aca="false">COUNTIF(D16:D25,"Vu à l'écran")</f>
        <v>1</v>
      </c>
      <c r="E26" s="14" t="n">
        <f aca="false">COUNTIF(E16:E25,"Vu à l'écran")</f>
        <v>0</v>
      </c>
      <c r="F26" s="14" t="n">
        <f aca="false">COUNTIF(F16:F25,"Vu à l'écran")</f>
        <v>0</v>
      </c>
    </row>
    <row r="27" customFormat="false" ht="15" hidden="false" customHeight="false" outlineLevel="0" collapsed="false">
      <c r="C27" s="9" t="s">
        <v>85</v>
      </c>
      <c r="D27" s="14" t="n">
        <f aca="false">COUNTIF(D16:D25,"Partiel")</f>
        <v>1</v>
      </c>
      <c r="E27" s="14" t="n">
        <f aca="false">COUNTIF(E16:E25,"Partiel")</f>
        <v>0</v>
      </c>
      <c r="F27" s="14" t="n">
        <f aca="false">COUNTIF(F16:F25,"Partiel")</f>
        <v>0</v>
      </c>
    </row>
    <row r="28" customFormat="false" ht="15" hidden="false" customHeight="false" outlineLevel="0" collapsed="false">
      <c r="C28" s="9" t="s">
        <v>86</v>
      </c>
      <c r="D28" s="14" t="n">
        <f aca="false">COUNTIF(D16:D25,"Pas montré")</f>
        <v>1</v>
      </c>
      <c r="E28" s="14" t="n">
        <f aca="false">COUNTIF(E16:E25,"Pas montré")</f>
        <v>0</v>
      </c>
      <c r="F28" s="14" t="n">
        <f aca="false">COUNTIF(F16:F25,"Pas montré")</f>
        <v>0</v>
      </c>
    </row>
    <row r="30" customFormat="false" ht="15" hidden="false" customHeight="false" outlineLevel="0" collapsed="false">
      <c r="A30" s="2" t="s">
        <v>87</v>
      </c>
    </row>
  </sheetData>
  <dataValidations count="1">
    <dataValidation allowBlank="true" errorStyle="stop" operator="between" showDropDown="false" showErrorMessage="false" showInputMessage="false" sqref="D16:F25" type="list">
      <formula1>"Vu à l'écran,Partiel,Pas montré"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40"/>
    <col collapsed="false" customWidth="true" hidden="false" outlineLevel="0" max="3" min="3" style="0" width="9"/>
    <col collapsed="false" customWidth="true" hidden="false" outlineLevel="0" max="6" min="4" style="0" width="11"/>
    <col collapsed="false" customWidth="true" hidden="false" outlineLevel="0" max="7" min="7" style="0" width="70"/>
    <col collapsed="false" customWidth="true" hidden="false" outlineLevel="0" max="8" min="8" style="0" width="3"/>
    <col collapsed="false" customWidth="true" hidden="false" outlineLevel="0" max="9" min="9" style="0" width="18"/>
    <col collapsed="false" customWidth="true" hidden="false" outlineLevel="0" max="11" min="10" style="0" width="6"/>
  </cols>
  <sheetData>
    <row r="1" customFormat="false" ht="17.35" hidden="false" customHeight="false" outlineLevel="0" collapsed="false">
      <c r="A1" s="1" t="s">
        <v>88</v>
      </c>
    </row>
    <row r="2" customFormat="false" ht="15" hidden="false" customHeight="false" outlineLevel="0" collapsed="false">
      <c r="A2" s="2" t="s">
        <v>89</v>
      </c>
    </row>
    <row r="3" customFormat="false" ht="15" hidden="false" customHeight="false" outlineLevel="0" collapsed="false">
      <c r="B3" s="9" t="s">
        <v>90</v>
      </c>
      <c r="D3" s="15" t="s">
        <v>57</v>
      </c>
      <c r="E3" s="15" t="s">
        <v>58</v>
      </c>
      <c r="F3" s="15" t="s">
        <v>59</v>
      </c>
    </row>
    <row r="4" customFormat="false" ht="15" hidden="false" customHeight="false" outlineLevel="0" collapsed="false">
      <c r="A4" s="6" t="s">
        <v>54</v>
      </c>
      <c r="B4" s="6" t="s">
        <v>91</v>
      </c>
      <c r="C4" s="6" t="s">
        <v>92</v>
      </c>
      <c r="D4" s="6" t="s">
        <v>93</v>
      </c>
      <c r="E4" s="6" t="s">
        <v>94</v>
      </c>
      <c r="F4" s="6" t="s">
        <v>95</v>
      </c>
      <c r="G4" s="6" t="s">
        <v>96</v>
      </c>
      <c r="I4" s="9" t="s">
        <v>97</v>
      </c>
      <c r="J4" s="9" t="s">
        <v>98</v>
      </c>
      <c r="K4" s="9" t="s">
        <v>99</v>
      </c>
    </row>
    <row r="5" customFormat="false" ht="28.35" hidden="false" customHeight="false" outlineLevel="0" collapsed="false">
      <c r="A5" s="16" t="n">
        <v>1</v>
      </c>
      <c r="B5" s="12" t="s">
        <v>100</v>
      </c>
      <c r="C5" s="17" t="n">
        <v>0.15</v>
      </c>
      <c r="D5" s="18" t="n">
        <v>4</v>
      </c>
      <c r="E5" s="18" t="n">
        <v>3</v>
      </c>
      <c r="F5" s="18" t="n">
        <v>5</v>
      </c>
      <c r="G5" s="16" t="s">
        <v>101</v>
      </c>
    </row>
    <row r="6" customFormat="false" ht="28.35" hidden="false" customHeight="false" outlineLevel="0" collapsed="false">
      <c r="A6" s="16" t="n">
        <v>2</v>
      </c>
      <c r="B6" s="12" t="s">
        <v>64</v>
      </c>
      <c r="C6" s="17" t="n">
        <v>0.1</v>
      </c>
      <c r="D6" s="18" t="n">
        <v>3</v>
      </c>
      <c r="E6" s="18" t="n">
        <v>4</v>
      </c>
      <c r="F6" s="18" t="n">
        <v>4</v>
      </c>
      <c r="G6" s="16" t="s">
        <v>102</v>
      </c>
    </row>
    <row r="7" customFormat="false" ht="28.35" hidden="false" customHeight="false" outlineLevel="0" collapsed="false">
      <c r="A7" s="16" t="n">
        <v>3</v>
      </c>
      <c r="B7" s="12" t="s">
        <v>103</v>
      </c>
      <c r="C7" s="17" t="n">
        <v>0.15</v>
      </c>
      <c r="D7" s="18" t="n">
        <v>5</v>
      </c>
      <c r="E7" s="18" t="n">
        <v>3</v>
      </c>
      <c r="F7" s="18" t="n">
        <v>3</v>
      </c>
      <c r="G7" s="16" t="s">
        <v>104</v>
      </c>
    </row>
    <row r="8" customFormat="false" ht="28.35" hidden="false" customHeight="false" outlineLevel="0" collapsed="false">
      <c r="A8" s="16" t="n">
        <v>4</v>
      </c>
      <c r="B8" s="12" t="s">
        <v>105</v>
      </c>
      <c r="C8" s="17" t="n">
        <v>0.15</v>
      </c>
      <c r="D8" s="18" t="n">
        <v>4</v>
      </c>
      <c r="E8" s="18" t="n">
        <v>3</v>
      </c>
      <c r="F8" s="18" t="n">
        <v>4</v>
      </c>
      <c r="G8" s="16" t="s">
        <v>106</v>
      </c>
    </row>
    <row r="9" customFormat="false" ht="28.35" hidden="false" customHeight="false" outlineLevel="0" collapsed="false">
      <c r="A9" s="16" t="n">
        <v>5</v>
      </c>
      <c r="B9" s="12" t="s">
        <v>107</v>
      </c>
      <c r="C9" s="17" t="n">
        <v>0.05</v>
      </c>
      <c r="D9" s="18" t="n">
        <v>3</v>
      </c>
      <c r="E9" s="18" t="n">
        <v>2</v>
      </c>
      <c r="F9" s="18" t="n">
        <v>4</v>
      </c>
      <c r="G9" s="16" t="s">
        <v>108</v>
      </c>
    </row>
    <row r="10" customFormat="false" ht="15" hidden="false" customHeight="false" outlineLevel="0" collapsed="false">
      <c r="A10" s="16" t="n">
        <v>6</v>
      </c>
      <c r="B10" s="12" t="s">
        <v>109</v>
      </c>
      <c r="C10" s="17" t="n">
        <v>0.1</v>
      </c>
      <c r="D10" s="18" t="n">
        <v>4</v>
      </c>
      <c r="E10" s="18" t="n">
        <v>5</v>
      </c>
      <c r="F10" s="18" t="n">
        <v>3</v>
      </c>
      <c r="G10" s="16" t="s">
        <v>110</v>
      </c>
    </row>
    <row r="11" customFormat="false" ht="28.35" hidden="false" customHeight="false" outlineLevel="0" collapsed="false">
      <c r="A11" s="16" t="n">
        <v>7</v>
      </c>
      <c r="B11" s="12" t="s">
        <v>111</v>
      </c>
      <c r="C11" s="17" t="n">
        <v>0.1</v>
      </c>
      <c r="D11" s="18" t="n">
        <v>4</v>
      </c>
      <c r="E11" s="18" t="n">
        <v>4</v>
      </c>
      <c r="F11" s="18" t="n">
        <v>4</v>
      </c>
      <c r="G11" s="16" t="s">
        <v>112</v>
      </c>
    </row>
    <row r="12" customFormat="false" ht="15" hidden="false" customHeight="false" outlineLevel="0" collapsed="false">
      <c r="A12" s="16" t="n">
        <v>8</v>
      </c>
      <c r="B12" s="12" t="s">
        <v>113</v>
      </c>
      <c r="C12" s="17" t="n">
        <v>0.05</v>
      </c>
      <c r="D12" s="18" t="n">
        <v>3</v>
      </c>
      <c r="E12" s="18" t="n">
        <v>3</v>
      </c>
      <c r="F12" s="18" t="n">
        <v>5</v>
      </c>
      <c r="G12" s="16" t="s">
        <v>114</v>
      </c>
    </row>
    <row r="13" customFormat="false" ht="28.35" hidden="false" customHeight="false" outlineLevel="0" collapsed="false">
      <c r="A13" s="16" t="n">
        <v>9</v>
      </c>
      <c r="B13" s="12" t="s">
        <v>115</v>
      </c>
      <c r="C13" s="17" t="n">
        <v>0.05</v>
      </c>
      <c r="D13" s="18" t="n">
        <v>3</v>
      </c>
      <c r="E13" s="18" t="n">
        <v>4</v>
      </c>
      <c r="F13" s="18" t="n">
        <v>5</v>
      </c>
      <c r="G13" s="16" t="s">
        <v>116</v>
      </c>
    </row>
    <row r="14" customFormat="false" ht="28.35" hidden="false" customHeight="false" outlineLevel="0" collapsed="false">
      <c r="A14" s="16" t="n">
        <v>10</v>
      </c>
      <c r="B14" s="12" t="s">
        <v>117</v>
      </c>
      <c r="C14" s="17" t="n">
        <v>0.1</v>
      </c>
      <c r="D14" s="19" t="n">
        <f aca="false">IF('Coût 3 ans'!B16&gt;0,'Coût 3 ans'!B17,I14)</f>
        <v>3</v>
      </c>
      <c r="E14" s="19" t="n">
        <f aca="false">IF('Coût 3 ans'!C16&gt;0,'Coût 3 ans'!C17,J14)</f>
        <v>3</v>
      </c>
      <c r="F14" s="19" t="n">
        <f aca="false">IF('Coût 3 ans'!D16&gt;0,'Coût 3 ans'!D17,K14)</f>
        <v>3</v>
      </c>
      <c r="G14" s="16" t="s">
        <v>118</v>
      </c>
      <c r="I14" s="20" t="n">
        <v>3</v>
      </c>
      <c r="J14" s="20" t="n">
        <v>3</v>
      </c>
      <c r="K14" s="20" t="n">
        <v>3</v>
      </c>
    </row>
    <row r="15" customFormat="false" ht="15" hidden="false" customHeight="false" outlineLevel="0" collapsed="false">
      <c r="B15" s="9" t="s">
        <v>119</v>
      </c>
      <c r="C15" s="21" t="n">
        <f aca="false">SUM(C5:C14)</f>
        <v>1</v>
      </c>
      <c r="D15" s="22"/>
      <c r="E15" s="22"/>
      <c r="F15" s="22"/>
    </row>
    <row r="16" customFormat="false" ht="15" hidden="false" customHeight="false" outlineLevel="0" collapsed="false">
      <c r="B16" s="9" t="s">
        <v>120</v>
      </c>
      <c r="C16" s="22"/>
      <c r="D16" s="23" t="n">
        <f aca="false">IF(ABS($C$15-1)&gt;0.001,"Poids ≠ 100 %",SUMPRODUCT($C$5:$C$14,D5:D14))</f>
        <v>3.8</v>
      </c>
      <c r="E16" s="23" t="n">
        <f aca="false">IF(ABS($C$15-1)&gt;0.001,"Poids ≠ 100 %",SUMPRODUCT($C$5:$C$14,E5:E14))</f>
        <v>3.4</v>
      </c>
      <c r="F16" s="23" t="n">
        <f aca="false">IF(ABS($C$15-1)&gt;0.001,"Poids ≠ 100 %",SUMPRODUCT($C$5:$C$14,F5:F14))</f>
        <v>3.9</v>
      </c>
    </row>
    <row r="17" customFormat="false" ht="15" hidden="false" customHeight="false" outlineLevel="0" collapsed="false">
      <c r="B17" s="9" t="s">
        <v>121</v>
      </c>
      <c r="C17" s="22"/>
      <c r="D17" s="22" t="n">
        <f aca="false">IF(ISNUMBER(D16),RANK(D16,$D$16:$F$16),"")</f>
        <v>2</v>
      </c>
      <c r="E17" s="22" t="n">
        <f aca="false">IF(ISNUMBER(E16),RANK(E16,$D$16:$F$16),"")</f>
        <v>3</v>
      </c>
      <c r="F17" s="22" t="n">
        <f aca="false">IF(ISNUMBER(F16),RANK(F16,$D$16:$F$16),"")</f>
        <v>1</v>
      </c>
    </row>
    <row r="18" customFormat="false" ht="15" hidden="false" customHeight="false" outlineLevel="0" collapsed="false">
      <c r="B18" s="9" t="s">
        <v>122</v>
      </c>
      <c r="C18" s="22"/>
      <c r="D18" s="24" t="n">
        <f aca="false">'Scénario de démo'!D28</f>
        <v>1</v>
      </c>
      <c r="E18" s="24" t="n">
        <f aca="false">'Scénario de démo'!E28</f>
        <v>0</v>
      </c>
      <c r="F18" s="24" t="n">
        <f aca="false">'Scénario de démo'!F28</f>
        <v>0</v>
      </c>
    </row>
    <row r="19" customFormat="false" ht="15" hidden="false" customHeight="false" outlineLevel="0" collapsed="false">
      <c r="B19" s="9" t="s">
        <v>123</v>
      </c>
      <c r="C19" s="22"/>
      <c r="D19" s="25" t="s">
        <v>124</v>
      </c>
      <c r="E19" s="25" t="s">
        <v>124</v>
      </c>
      <c r="F19" s="25" t="s">
        <v>124</v>
      </c>
    </row>
    <row r="20" customFormat="false" ht="15" hidden="false" customHeight="false" outlineLevel="0" collapsed="false">
      <c r="B20" s="9" t="s">
        <v>125</v>
      </c>
      <c r="C20" s="22"/>
      <c r="D20" s="22" t="str">
        <f aca="false">IF(D19="Oui","Écarté",IF(NOT(ISNUMBER(D16)),"Vérifier les poids",IF(D18&gt;=3,"À revoir : trop de tests non montrés",IF(D17=1,"En tête","Retenu"))))</f>
        <v>Retenu</v>
      </c>
      <c r="E20" s="22" t="str">
        <f aca="false">IF(E19="Oui","Écarté",IF(NOT(ISNUMBER(E16)),"Vérifier les poids",IF(E18&gt;=3,"À revoir : trop de tests non montrés",IF(E17=1,"En tête","Retenu"))))</f>
        <v>Retenu</v>
      </c>
      <c r="F20" s="22" t="str">
        <f aca="false">IF(F19="Oui","Écarté",IF(NOT(ISNUMBER(F16)),"Vérifier les poids",IF(F18&gt;=3,"À revoir : trop de tests non montrés",IF(F17=1,"En tête","Retenu"))))</f>
        <v>En tête</v>
      </c>
    </row>
    <row r="22" customFormat="false" ht="15" hidden="false" customHeight="false" outlineLevel="0" collapsed="false">
      <c r="B22" s="2" t="s">
        <v>126</v>
      </c>
    </row>
    <row r="23" customFormat="false" ht="15" hidden="false" customHeight="false" outlineLevel="0" collapsed="false">
      <c r="B23" s="2" t="s">
        <v>127</v>
      </c>
    </row>
  </sheetData>
  <conditionalFormatting sqref="D20:F20">
    <cfRule type="cellIs" priority="2" operator="equal" aboveAverage="0" equalAverage="0" bottom="0" percent="0" rank="0" text="" dxfId="0">
      <formula>"En tête"</formula>
    </cfRule>
    <cfRule type="cellIs" priority="3" operator="equal" aboveAverage="0" equalAverage="0" bottom="0" percent="0" rank="0" text="" dxfId="1">
      <formula>"Écarté"</formula>
    </cfRule>
  </conditionalFormatting>
  <dataValidations count="2">
    <dataValidation allowBlank="true" errorStyle="stop" operator="between" showDropDown="false" showErrorMessage="false" showInputMessage="false" sqref="D5:F13 I14:K14" type="decimal">
      <formula1>1</formula1>
      <formula2>5</formula2>
    </dataValidation>
    <dataValidation allowBlank="false" errorStyle="stop" operator="between" showDropDown="false" showErrorMessage="false" showInputMessage="false" sqref="D19:F19" type="list">
      <formula1>"Oui,Non"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4" min="2" style="0" width="16"/>
    <col collapsed="false" customWidth="true" hidden="false" outlineLevel="0" max="5" min="5" style="0" width="40"/>
  </cols>
  <sheetData>
    <row r="1" customFormat="false" ht="17.35" hidden="false" customHeight="false" outlineLevel="0" collapsed="false">
      <c r="A1" s="1" t="s">
        <v>128</v>
      </c>
    </row>
    <row r="2" customFormat="false" ht="15" hidden="false" customHeight="false" outlineLevel="0" collapsed="false">
      <c r="A2" s="2" t="s">
        <v>129</v>
      </c>
    </row>
    <row r="4" customFormat="false" ht="15" hidden="false" customHeight="false" outlineLevel="0" collapsed="false">
      <c r="A4" s="6" t="s">
        <v>130</v>
      </c>
      <c r="B4" s="6" t="s">
        <v>57</v>
      </c>
      <c r="C4" s="6" t="s">
        <v>58</v>
      </c>
      <c r="D4" s="6" t="s">
        <v>59</v>
      </c>
      <c r="E4" s="6" t="s">
        <v>60</v>
      </c>
    </row>
    <row r="5" customFormat="false" ht="15" hidden="false" customHeight="false" outlineLevel="0" collapsed="false">
      <c r="A5" s="7" t="s">
        <v>131</v>
      </c>
      <c r="B5" s="26"/>
      <c r="C5" s="26"/>
      <c r="D5" s="26"/>
      <c r="E5" s="22"/>
    </row>
    <row r="6" customFormat="false" ht="15" hidden="false" customHeight="false" outlineLevel="0" collapsed="false">
      <c r="A6" s="7" t="s">
        <v>132</v>
      </c>
      <c r="B6" s="26"/>
      <c r="C6" s="26"/>
      <c r="D6" s="26"/>
      <c r="E6" s="22"/>
    </row>
    <row r="7" customFormat="false" ht="15" hidden="false" customHeight="false" outlineLevel="0" collapsed="false">
      <c r="A7" s="7" t="s">
        <v>133</v>
      </c>
      <c r="B7" s="26"/>
      <c r="C7" s="26"/>
      <c r="D7" s="26"/>
      <c r="E7" s="22"/>
    </row>
    <row r="8" customFormat="false" ht="15" hidden="false" customHeight="false" outlineLevel="0" collapsed="false">
      <c r="A8" s="7" t="s">
        <v>134</v>
      </c>
      <c r="B8" s="26"/>
      <c r="C8" s="26"/>
      <c r="D8" s="26"/>
      <c r="E8" s="22"/>
    </row>
    <row r="9" customFormat="false" ht="15" hidden="false" customHeight="false" outlineLevel="0" collapsed="false">
      <c r="A9" s="7" t="s">
        <v>135</v>
      </c>
      <c r="B9" s="26"/>
      <c r="C9" s="26"/>
      <c r="D9" s="26"/>
      <c r="E9" s="22"/>
    </row>
    <row r="10" customFormat="false" ht="15" hidden="false" customHeight="false" outlineLevel="0" collapsed="false">
      <c r="A10" s="7" t="s">
        <v>136</v>
      </c>
      <c r="B10" s="26"/>
      <c r="C10" s="26"/>
      <c r="D10" s="26"/>
      <c r="E10" s="22"/>
    </row>
    <row r="11" customFormat="false" ht="15" hidden="false" customHeight="false" outlineLevel="0" collapsed="false">
      <c r="A11" s="7" t="s">
        <v>137</v>
      </c>
      <c r="B11" s="26"/>
      <c r="C11" s="26"/>
      <c r="D11" s="26"/>
      <c r="E11" s="22"/>
    </row>
    <row r="12" customFormat="false" ht="15" hidden="false" customHeight="false" outlineLevel="0" collapsed="false">
      <c r="A12" s="7" t="s">
        <v>138</v>
      </c>
      <c r="B12" s="26"/>
      <c r="C12" s="26"/>
      <c r="D12" s="26"/>
      <c r="E12" s="22"/>
    </row>
    <row r="13" customFormat="false" ht="15" hidden="false" customHeight="false" outlineLevel="0" collapsed="false">
      <c r="A13" s="7" t="s">
        <v>139</v>
      </c>
      <c r="B13" s="26"/>
      <c r="C13" s="26"/>
      <c r="D13" s="26"/>
      <c r="E13" s="22"/>
    </row>
    <row r="14" customFormat="false" ht="15" hidden="false" customHeight="false" outlineLevel="0" collapsed="false">
      <c r="A14" s="7" t="s">
        <v>140</v>
      </c>
      <c r="B14" s="26"/>
      <c r="C14" s="26"/>
      <c r="D14" s="26"/>
      <c r="E14" s="22"/>
    </row>
    <row r="15" customFormat="false" ht="15" hidden="false" customHeight="false" outlineLevel="0" collapsed="false">
      <c r="A15" s="14" t="s">
        <v>141</v>
      </c>
      <c r="B15" s="27" t="n">
        <f aca="false">B13*B14</f>
        <v>0</v>
      </c>
      <c r="C15" s="27" t="n">
        <f aca="false">C13*C14</f>
        <v>0</v>
      </c>
      <c r="D15" s="27" t="n">
        <f aca="false">D13*D14</f>
        <v>0</v>
      </c>
    </row>
    <row r="16" customFormat="false" ht="15" hidden="false" customHeight="false" outlineLevel="0" collapsed="false">
      <c r="A16" s="14" t="s">
        <v>142</v>
      </c>
      <c r="B16" s="27" t="n">
        <f aca="false">SUM(B5:B12)+B15</f>
        <v>0</v>
      </c>
      <c r="C16" s="27" t="n">
        <f aca="false">SUM(C5:C12)+C15</f>
        <v>0</v>
      </c>
      <c r="D16" s="27" t="n">
        <f aca="false">SUM(D5:D12)+D15</f>
        <v>0</v>
      </c>
    </row>
    <row r="17" customFormat="false" ht="15" hidden="false" customHeight="false" outlineLevel="0" collapsed="false">
      <c r="A17" s="14" t="s">
        <v>143</v>
      </c>
      <c r="B17" s="28" t="str">
        <f aca="false">IF(B16&gt;0,MAX(1,ROUND(5*_xlfn.MINIFS($B$16:$D$16,$B$16:$D$16,"&gt;0")/B16,1)),"")</f>
        <v/>
      </c>
      <c r="C17" s="28" t="str">
        <f aca="false">IF(C16&gt;0,MAX(1,ROUND(5*_xlfn.MINIFS($B$16:$D$16,$B$16:$D$16,"&gt;0")/C16,1)),"")</f>
        <v/>
      </c>
      <c r="D17" s="28" t="str">
        <f aca="false">IF(D16&gt;0,MAX(1,ROUND(5*_xlfn.MINIFS($B$16:$D$16,$B$16:$D$16,"&gt;0")/D16,1)),"")</f>
        <v/>
      </c>
    </row>
    <row r="19" customFormat="false" ht="15" hidden="false" customHeight="false" outlineLevel="0" collapsed="false">
      <c r="A19" s="2" t="s">
        <v>144</v>
      </c>
    </row>
    <row r="20" customFormat="false" ht="15" hidden="false" customHeight="false" outlineLevel="0" collapsed="false">
      <c r="A20" s="2" t="s">
        <v>145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2026-10-30T14:11:24Z</dcterms:created>
  <dc:creator>openpyxl</dc:creator>
  <dc:description/>
  <dc:language>en-US</dc:language>
  <cp:lastModifiedBy/>
  <dcterms:modified xsi:type="dcterms:W3CDTF">2026-10-30T14:11:24Z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